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6695166a20518d/Documents/Family Docs/MJM/ISFC/24/"/>
    </mc:Choice>
  </mc:AlternateContent>
  <xr:revisionPtr revIDLastSave="1" documentId="8_{C302F4E0-F00A-4174-9194-A71F83E03035}" xr6:coauthVersionLast="47" xr6:coauthVersionMax="47" xr10:uidLastSave="{75A90C4D-3052-4420-9190-3782B4C56AE4}"/>
  <bookViews>
    <workbookView xWindow="28680" yWindow="345" windowWidth="25440" windowHeight="15390" xr2:uid="{86BB7615-5E6E-4F34-A6CC-9713BF0C0566}"/>
  </bookViews>
  <sheets>
    <sheet name="Final" sheetId="1" r:id="rId1"/>
  </sheets>
  <definedNames>
    <definedName name="_xlnm.Print_Area" localSheetId="0">Final!$A$1:$S$51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" l="1"/>
  <c r="Q51" i="1"/>
  <c r="N51" i="1"/>
  <c r="E35" i="1"/>
  <c r="E32" i="1" s="1"/>
  <c r="E34" i="1" l="1"/>
  <c r="E29" i="1"/>
  <c r="E33" i="1"/>
  <c r="E31" i="1"/>
  <c r="E30" i="1"/>
</calcChain>
</file>

<file path=xl/sharedStrings.xml><?xml version="1.0" encoding="utf-8"?>
<sst xmlns="http://schemas.openxmlformats.org/spreadsheetml/2006/main" count="209" uniqueCount="172">
  <si>
    <t>2024 International Sports Forecasting Competition - Final Points Table  - 5th December - Ave. 39.37</t>
  </si>
  <si>
    <t>Summary of Historic Results</t>
  </si>
  <si>
    <t>Todd Bond</t>
  </si>
  <si>
    <t>Year</t>
  </si>
  <si>
    <t>No. Entrants</t>
  </si>
  <si>
    <t>Top Score</t>
  </si>
  <si>
    <t>Tipster(s)</t>
  </si>
  <si>
    <t>Ave</t>
  </si>
  <si>
    <t>Most Pop</t>
  </si>
  <si>
    <t>Worst</t>
  </si>
  <si>
    <t>Two Georges</t>
  </si>
  <si>
    <t>Tipster</t>
  </si>
  <si>
    <t>Pts</t>
  </si>
  <si>
    <t>Glenn Sterrey</t>
  </si>
  <si>
    <t>Zack Domrow</t>
  </si>
  <si>
    <t>Jason Abrahams</t>
  </si>
  <si>
    <t>Neil Farrington</t>
  </si>
  <si>
    <t>Alan Crosby</t>
  </si>
  <si>
    <t>Tony High, Kendrick Walter</t>
  </si>
  <si>
    <t>David Trotter</t>
  </si>
  <si>
    <t>Anthony Bouffler</t>
  </si>
  <si>
    <t>Andrew Fensom</t>
  </si>
  <si>
    <t>Scott Dobson</t>
  </si>
  <si>
    <t>Simon Wragg</t>
  </si>
  <si>
    <t>Tony Cheater</t>
  </si>
  <si>
    <t>Jack Curtis</t>
  </si>
  <si>
    <t>Tim Jenkins</t>
  </si>
  <si>
    <t>Paul Harris</t>
  </si>
  <si>
    <t>Peter Cullen</t>
  </si>
  <si>
    <t>Malcolm Middleton</t>
  </si>
  <si>
    <t>Lucy Middleton</t>
  </si>
  <si>
    <t>David Patterson</t>
  </si>
  <si>
    <t>J.Adcock, D.Ly, P.Touzel</t>
  </si>
  <si>
    <t>Clay Coleman</t>
  </si>
  <si>
    <t>Stuart Middleton</t>
  </si>
  <si>
    <t>Kevin O'Neill</t>
  </si>
  <si>
    <t>Phil Sams</t>
  </si>
  <si>
    <t>Kendrick Walter</t>
  </si>
  <si>
    <t>Glenn Dumbrell</t>
  </si>
  <si>
    <t>Ken Strupitis-Haddrick</t>
  </si>
  <si>
    <t>Matthew Pethebridge</t>
  </si>
  <si>
    <t>David Sangermano</t>
  </si>
  <si>
    <t>Paul O'Brien</t>
  </si>
  <si>
    <t>Troy Helmich</t>
  </si>
  <si>
    <t>David Watson</t>
  </si>
  <si>
    <t>John Adcock</t>
  </si>
  <si>
    <t>Peter Touzel</t>
  </si>
  <si>
    <t>Geoff Austin, Graham Hanlon</t>
  </si>
  <si>
    <t>Richard High</t>
  </si>
  <si>
    <t>David Adcock</t>
  </si>
  <si>
    <t>Shane Genford</t>
  </si>
  <si>
    <t>Michael Price***, 5ive Senses</t>
  </si>
  <si>
    <t>Matt Wilson</t>
  </si>
  <si>
    <t>David Siely</t>
  </si>
  <si>
    <t>Andrew Herbert</t>
  </si>
  <si>
    <t>Adam Davidson</t>
  </si>
  <si>
    <t>Fensom, Grimble, Intagliata</t>
  </si>
  <si>
    <t>Jamie Bolton</t>
  </si>
  <si>
    <t>Three Musketeers</t>
  </si>
  <si>
    <t>Tony High</t>
  </si>
  <si>
    <t>Michael Taylor</t>
  </si>
  <si>
    <t>David Howell</t>
  </si>
  <si>
    <t>Most Popular</t>
  </si>
  <si>
    <t>Geoff Austin</t>
  </si>
  <si>
    <t>Simon Kelly</t>
  </si>
  <si>
    <t>Michael Hahn</t>
  </si>
  <si>
    <t>Yiannis Arhontoulis</t>
  </si>
  <si>
    <t>Warwick Austin</t>
  </si>
  <si>
    <t>Thanh Nguyen</t>
  </si>
  <si>
    <t>Harrington/Prendergast</t>
  </si>
  <si>
    <t>Rob Cameron</t>
  </si>
  <si>
    <t>Lisa Breckenridge</t>
  </si>
  <si>
    <t>David Ly</t>
  </si>
  <si>
    <t>Michael Price</t>
  </si>
  <si>
    <t>Ross Douglas</t>
  </si>
  <si>
    <t>John Butcher</t>
  </si>
  <si>
    <t>Jeff Partridge</t>
  </si>
  <si>
    <t>Jake Schwertfeger</t>
  </si>
  <si>
    <t>Austin, Helmich, Parmenter</t>
  </si>
  <si>
    <t>Eddie Hughes</t>
  </si>
  <si>
    <t>Daniel Cundy</t>
  </si>
  <si>
    <t>Niall Perry</t>
  </si>
  <si>
    <t>Mark Beacom</t>
  </si>
  <si>
    <t>2008*</t>
  </si>
  <si>
    <t>Scott Machin</t>
  </si>
  <si>
    <t>Graham Helmich</t>
  </si>
  <si>
    <t>Tim Chapman</t>
  </si>
  <si>
    <t>Matthew Cheater</t>
  </si>
  <si>
    <t>Coleman, Gifford, Grahame</t>
  </si>
  <si>
    <t>Patrick McEnallay</t>
  </si>
  <si>
    <t>Steven Helmich</t>
  </si>
  <si>
    <t>Gary Cheater</t>
  </si>
  <si>
    <t>Jack Middleton</t>
  </si>
  <si>
    <t>Martin Jones</t>
  </si>
  <si>
    <t>Jackson Cook</t>
  </si>
  <si>
    <t>Peter Schofield</t>
  </si>
  <si>
    <t>Hanlon, High, Maher, Price</t>
  </si>
  <si>
    <t>Craig Roughley</t>
  </si>
  <si>
    <t>Lachlan McIntyre</t>
  </si>
  <si>
    <t>Jacob Hanlon</t>
  </si>
  <si>
    <t>Scott Baird</t>
  </si>
  <si>
    <t>Martin Mulcare</t>
  </si>
  <si>
    <t>John Neylan</t>
  </si>
  <si>
    <t>Christos Angelopoulos</t>
  </si>
  <si>
    <t>Tony Vroulis</t>
  </si>
  <si>
    <t>Neil Wallace</t>
  </si>
  <si>
    <t>Graham Hanlon</t>
  </si>
  <si>
    <t>Adrian Lemke</t>
  </si>
  <si>
    <t>Latest Results</t>
  </si>
  <si>
    <t>Prize Winners</t>
  </si>
  <si>
    <t>Leading Agencies*</t>
  </si>
  <si>
    <t>Paul Wappett**</t>
  </si>
  <si>
    <t>1. Cricket</t>
  </si>
  <si>
    <t>Agent</t>
  </si>
  <si>
    <r>
      <rPr>
        <u/>
        <sz val="10"/>
        <rFont val="Times New Roman"/>
        <family val="1"/>
      </rPr>
      <t>WBBL</t>
    </r>
    <r>
      <rPr>
        <sz val="10"/>
        <rFont val="Times New Roman"/>
        <family val="1"/>
      </rPr>
      <t>: Melbourne Renegades (-)</t>
    </r>
  </si>
  <si>
    <t>Richard High (3)</t>
  </si>
  <si>
    <t>Maurice McAneney</t>
  </si>
  <si>
    <t>R-up: Brisbane Heat (13)</t>
  </si>
  <si>
    <t>David Siely (4)</t>
  </si>
  <si>
    <t>Brennan, Hargreaves, Partridge</t>
  </si>
  <si>
    <t>David Watson (5)</t>
  </si>
  <si>
    <t>Peter Lamb</t>
  </si>
  <si>
    <t xml:space="preserve">2. Motor Racing </t>
  </si>
  <si>
    <t>Steven Helmich (9)</t>
  </si>
  <si>
    <t>Tim Monkton</t>
  </si>
  <si>
    <r>
      <t xml:space="preserve"> </t>
    </r>
    <r>
      <rPr>
        <u/>
        <sz val="10"/>
        <rFont val="Times New Roman"/>
        <family val="1"/>
      </rPr>
      <t>Formula 1</t>
    </r>
    <r>
      <rPr>
        <sz val="10"/>
        <rFont val="Times New Roman"/>
        <family val="1"/>
      </rPr>
      <t>: M.Verstappen (81)</t>
    </r>
  </si>
  <si>
    <t>Anthony Bouffler (3)</t>
  </si>
  <si>
    <t>Philip Azize</t>
  </si>
  <si>
    <t xml:space="preserve"> R-up: L.Norris (M.Pethebridge)</t>
  </si>
  <si>
    <t>Total*</t>
  </si>
  <si>
    <t>Matthew Wilson (3)</t>
  </si>
  <si>
    <t xml:space="preserve">* </t>
  </si>
  <si>
    <t>Entry Fee increased from $20 to $25 in 2008 then $30 in 2022</t>
  </si>
  <si>
    <t>Free Entry</t>
  </si>
  <si>
    <t>Martin Jones (3)</t>
  </si>
  <si>
    <t>**</t>
  </si>
  <si>
    <t>Largest single prize payout: $1647</t>
  </si>
  <si>
    <r>
      <t xml:space="preserve"> </t>
    </r>
    <r>
      <rPr>
        <u/>
        <sz val="10"/>
        <rFont val="Times New Roman"/>
        <family val="1"/>
      </rPr>
      <t>MotoGP</t>
    </r>
    <r>
      <rPr>
        <sz val="10"/>
        <rFont val="Times New Roman"/>
        <family val="1"/>
      </rPr>
      <t>: J.Martin (6)</t>
    </r>
  </si>
  <si>
    <t>for 2025</t>
  </si>
  <si>
    <t>*Minimum three members and above average</t>
  </si>
  <si>
    <t>***</t>
  </si>
  <si>
    <t>Highest gross winnings: $5561.50</t>
  </si>
  <si>
    <t xml:space="preserve"> R-up: F.Bagnaia (51)</t>
  </si>
  <si>
    <t>*83 Entrants, less two free entries</t>
  </si>
  <si>
    <t>Most generous tipster: $760 (David Adcock)</t>
  </si>
  <si>
    <t>Star Tipsters by Sport:</t>
  </si>
  <si>
    <t>Sport</t>
  </si>
  <si>
    <t>Max</t>
  </si>
  <si>
    <t>Best</t>
  </si>
  <si>
    <t>3. US Sport</t>
  </si>
  <si>
    <t>AFL</t>
  </si>
  <si>
    <r>
      <t xml:space="preserve"> </t>
    </r>
    <r>
      <rPr>
        <u/>
        <sz val="10"/>
        <rFont val="Times New Roman"/>
        <family val="1"/>
      </rPr>
      <t>World Series</t>
    </r>
    <r>
      <rPr>
        <sz val="10"/>
        <rFont val="Times New Roman"/>
        <family val="1"/>
      </rPr>
      <t>: LA Dodgers (49)</t>
    </r>
  </si>
  <si>
    <t>Cricket</t>
  </si>
  <si>
    <t xml:space="preserve"> R-up: NY Yankees*</t>
  </si>
  <si>
    <t>Golf</t>
  </si>
  <si>
    <t>J.Cook, K.O'Neill, D.Trotter</t>
  </si>
  <si>
    <t>* Tony High, Paul O'Brien</t>
  </si>
  <si>
    <t>Motor Racing</t>
  </si>
  <si>
    <t>G.Cheater, D.Siely, D.Trotter</t>
  </si>
  <si>
    <t>Olympics</t>
  </si>
  <si>
    <t>T.Cheater, P.Sams, K.Walters</t>
  </si>
  <si>
    <t>Rugby League</t>
  </si>
  <si>
    <t>Rugby Union</t>
  </si>
  <si>
    <t>Y.Arhontoulis, T.Bond</t>
  </si>
  <si>
    <t>Soccer</t>
  </si>
  <si>
    <t>K.O'Neill, Two Georges</t>
  </si>
  <si>
    <t>Tennis</t>
  </si>
  <si>
    <t>C.Coleman, A.Herbert, 3 Musketeers</t>
  </si>
  <si>
    <t>US Sport</t>
  </si>
  <si>
    <t>Other</t>
  </si>
  <si>
    <t>Y.Arhontoulis, C.Coleman, J.Partridge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</si>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</sst>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0.0"/>
    <numFmt numFmtId="165" formatCode="&quot;$&quot;#,##0.00;\(&quot;$&quot;#,##0.00\)"/>
    <numFmt numFmtId="166" formatCode="_(* #,##0.00_);_(* \(#,##0.00\);_(* &quot;-&quot;??_);_(@_)"/>
    <numFmt numFmtId="167" formatCode="&quot;$&quot;#,##0;\(&quot;$&quot;#,##0\)"/>
    <numFmt numFmtId="168" formatCode="_-&quot;$&quot;* #,##0_-;\-&quot;$&quot;* #,##0_-;_-&quot;$&quot;* &quot;-&quot;??_-;_-@_-"/>
  </numFmts>
  <fonts count="5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3" fillId="0" borderId="1" xfId="0" applyFont="1" applyBorder="1"/>
    <xf numFmtId="165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3" fillId="0" borderId="4" xfId="0" applyFont="1" applyBorder="1"/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2" xfId="0" applyFont="1" applyBorder="1"/>
    <xf numFmtId="167" fontId="2" fillId="0" borderId="2" xfId="0" quotePrefix="1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167" fontId="2" fillId="0" borderId="3" xfId="0" quotePrefix="1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0" fontId="1" fillId="0" borderId="5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5" xfId="0" quotePrefix="1" applyFont="1" applyBorder="1" applyAlignment="1">
      <alignment horizontal="center"/>
    </xf>
    <xf numFmtId="168" fontId="0" fillId="0" borderId="0" xfId="2" applyNumberFormat="1" applyFont="1" applyBorder="1"/>
    <xf numFmtId="164" fontId="0" fillId="0" borderId="0" xfId="1" applyNumberFormat="1" applyFont="1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6" xfId="0" quotePrefix="1" applyFont="1" applyBorder="1" applyAlignment="1">
      <alignment horizontal="left"/>
    </xf>
    <xf numFmtId="0" fontId="0" fillId="0" borderId="7" xfId="0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91A9-B55D-40C3-AAFA-9BBA2070E7BC}">
  <sheetPr>
    <pageSetUpPr fitToPage="1"/>
  </sheetPr>
  <dimension ref="A1:S52"/>
  <sheetViews>
    <sheetView tabSelected="1" workbookViewId="0">
      <selection sqref="A1:K1"/>
    </sheetView>
  </sheetViews>
  <sheetFormatPr defaultRowHeight="12.75" x14ac:dyDescent="0.2"/>
  <cols>
    <col min="1" max="1" width="20.83203125" customWidth="1"/>
    <col min="2" max="2" width="4.1640625" style="2" bestFit="1" customWidth="1"/>
    <col min="3" max="3" width="2.33203125" customWidth="1"/>
    <col min="4" max="4" width="20.6640625" customWidth="1"/>
    <col min="5" max="5" width="5.5" customWidth="1"/>
    <col min="6" max="6" width="3.5" customWidth="1"/>
    <col min="7" max="7" width="19" customWidth="1"/>
    <col min="8" max="8" width="5.83203125" customWidth="1"/>
    <col min="9" max="9" width="2" customWidth="1"/>
    <col min="10" max="10" width="20" customWidth="1"/>
    <col min="11" max="11" width="6.1640625" customWidth="1"/>
    <col min="12" max="12" width="4.83203125" customWidth="1"/>
    <col min="13" max="13" width="7.33203125" customWidth="1"/>
    <col min="14" max="14" width="10.5" customWidth="1"/>
    <col min="16" max="16" width="31.83203125" customWidth="1"/>
    <col min="17" max="17" width="7" customWidth="1"/>
    <col min="18" max="18" width="8.5" customWidth="1"/>
    <col min="19" max="19" width="6.83203125" customWidth="1"/>
  </cols>
  <sheetData>
    <row r="1" spans="1:1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M1" s="1" t="s">
        <v>1</v>
      </c>
      <c r="N1" s="1"/>
      <c r="O1" s="1"/>
      <c r="P1" s="1"/>
      <c r="Q1" s="1"/>
      <c r="R1" s="1"/>
      <c r="S1" s="1"/>
    </row>
    <row r="2" spans="1:19" x14ac:dyDescent="0.2">
      <c r="E2" s="3"/>
      <c r="H2" s="3"/>
      <c r="K2" s="3"/>
      <c r="M2" s="4" t="s">
        <v>3</v>
      </c>
      <c r="N2" s="5" t="s">
        <v>4</v>
      </c>
      <c r="O2" s="5" t="s">
        <v>5</v>
      </c>
      <c r="P2" s="6" t="s">
        <v>6</v>
      </c>
      <c r="Q2" s="6" t="s">
        <v>7</v>
      </c>
      <c r="R2" s="6" t="s">
        <v>8</v>
      </c>
      <c r="S2" s="7" t="s">
        <v>9</v>
      </c>
    </row>
    <row r="3" spans="1:19" x14ac:dyDescent="0.2">
      <c r="A3" s="4" t="s">
        <v>11</v>
      </c>
      <c r="B3" s="6" t="s">
        <v>12</v>
      </c>
      <c r="C3" s="8"/>
      <c r="D3" s="4" t="s">
        <v>11</v>
      </c>
      <c r="E3" s="6" t="s">
        <v>12</v>
      </c>
      <c r="F3" s="8"/>
      <c r="G3" s="4" t="s">
        <v>11</v>
      </c>
      <c r="H3" s="6" t="s">
        <v>12</v>
      </c>
      <c r="I3" s="8"/>
      <c r="J3" s="4" t="s">
        <v>11</v>
      </c>
      <c r="K3" s="9" t="s">
        <v>12</v>
      </c>
      <c r="M3" s="10">
        <v>2023</v>
      </c>
      <c r="N3" s="11">
        <v>75</v>
      </c>
      <c r="O3" s="11">
        <v>54</v>
      </c>
      <c r="P3" s="11" t="s">
        <v>13</v>
      </c>
      <c r="Q3" s="12">
        <v>42.1</v>
      </c>
      <c r="R3" s="11">
        <v>45</v>
      </c>
      <c r="S3" s="13">
        <v>32</v>
      </c>
    </row>
    <row r="4" spans="1:19" x14ac:dyDescent="0.2">
      <c r="A4" s="14" t="s">
        <v>2</v>
      </c>
      <c r="B4" s="11">
        <v>51</v>
      </c>
      <c r="C4" s="15"/>
      <c r="D4" s="14" t="s">
        <v>15</v>
      </c>
      <c r="E4" s="11">
        <v>42</v>
      </c>
      <c r="F4" s="15"/>
      <c r="G4" s="14" t="s">
        <v>16</v>
      </c>
      <c r="H4" s="11">
        <v>39</v>
      </c>
      <c r="I4" s="15"/>
      <c r="J4" s="14" t="s">
        <v>17</v>
      </c>
      <c r="K4" s="13">
        <v>36</v>
      </c>
      <c r="M4" s="16">
        <v>2022</v>
      </c>
      <c r="N4" s="17">
        <v>69</v>
      </c>
      <c r="O4" s="17">
        <v>55</v>
      </c>
      <c r="P4" s="17" t="s">
        <v>18</v>
      </c>
      <c r="Q4" s="18">
        <v>42.37</v>
      </c>
      <c r="R4" s="17">
        <v>46</v>
      </c>
      <c r="S4" s="19">
        <v>25</v>
      </c>
    </row>
    <row r="5" spans="1:19" x14ac:dyDescent="0.2">
      <c r="A5" s="20" t="s">
        <v>10</v>
      </c>
      <c r="B5" s="17">
        <v>49</v>
      </c>
      <c r="C5" s="21"/>
      <c r="D5" s="20" t="s">
        <v>20</v>
      </c>
      <c r="E5" s="17">
        <v>42</v>
      </c>
      <c r="F5" s="21"/>
      <c r="G5" s="20" t="s">
        <v>21</v>
      </c>
      <c r="H5" s="17">
        <v>39</v>
      </c>
      <c r="I5" s="21"/>
      <c r="J5" s="20" t="s">
        <v>22</v>
      </c>
      <c r="K5" s="19">
        <v>36</v>
      </c>
      <c r="M5" s="16">
        <v>2021</v>
      </c>
      <c r="N5" s="17">
        <v>78</v>
      </c>
      <c r="O5" s="17">
        <v>44</v>
      </c>
      <c r="P5" s="17" t="s">
        <v>23</v>
      </c>
      <c r="Q5" s="18">
        <v>36.650000000000006</v>
      </c>
      <c r="R5" s="17">
        <v>35</v>
      </c>
      <c r="S5" s="19">
        <v>27</v>
      </c>
    </row>
    <row r="6" spans="1:19" x14ac:dyDescent="0.2">
      <c r="A6" s="20" t="s">
        <v>14</v>
      </c>
      <c r="B6" s="17">
        <v>48</v>
      </c>
      <c r="C6" s="21"/>
      <c r="D6" s="20" t="s">
        <v>25</v>
      </c>
      <c r="E6" s="17">
        <v>42</v>
      </c>
      <c r="F6" s="21"/>
      <c r="G6" s="20" t="s">
        <v>26</v>
      </c>
      <c r="H6" s="17">
        <v>39</v>
      </c>
      <c r="I6" s="21"/>
      <c r="J6" s="20" t="s">
        <v>27</v>
      </c>
      <c r="K6" s="19">
        <v>36</v>
      </c>
      <c r="M6" s="16">
        <v>2020</v>
      </c>
      <c r="N6" s="17">
        <v>79</v>
      </c>
      <c r="O6" s="17">
        <v>43</v>
      </c>
      <c r="P6" s="17" t="s">
        <v>21</v>
      </c>
      <c r="Q6" s="17">
        <v>34.5</v>
      </c>
      <c r="R6" s="17">
        <v>35</v>
      </c>
      <c r="S6" s="19">
        <v>18</v>
      </c>
    </row>
    <row r="7" spans="1:19" x14ac:dyDescent="0.2">
      <c r="A7" s="20" t="s">
        <v>19</v>
      </c>
      <c r="B7" s="17">
        <v>48</v>
      </c>
      <c r="C7" s="21"/>
      <c r="D7" s="20" t="s">
        <v>29</v>
      </c>
      <c r="E7" s="17">
        <v>42</v>
      </c>
      <c r="F7" s="21"/>
      <c r="G7" s="20" t="s">
        <v>30</v>
      </c>
      <c r="H7" s="17">
        <v>39</v>
      </c>
      <c r="I7" s="21"/>
      <c r="J7" s="20" t="s">
        <v>31</v>
      </c>
      <c r="K7" s="19">
        <v>36</v>
      </c>
      <c r="M7" s="16">
        <v>2019</v>
      </c>
      <c r="N7" s="17">
        <v>83</v>
      </c>
      <c r="O7" s="17">
        <v>50</v>
      </c>
      <c r="P7" s="17" t="s">
        <v>32</v>
      </c>
      <c r="Q7" s="17">
        <v>42.5</v>
      </c>
      <c r="R7" s="17">
        <v>48</v>
      </c>
      <c r="S7" s="19">
        <v>31</v>
      </c>
    </row>
    <row r="8" spans="1:19" x14ac:dyDescent="0.2">
      <c r="A8" s="20" t="s">
        <v>24</v>
      </c>
      <c r="B8" s="17">
        <v>46</v>
      </c>
      <c r="C8" s="21"/>
      <c r="D8" s="20" t="s">
        <v>34</v>
      </c>
      <c r="E8" s="17">
        <v>42</v>
      </c>
      <c r="F8" s="21"/>
      <c r="G8" s="20" t="s">
        <v>35</v>
      </c>
      <c r="H8" s="17">
        <v>39</v>
      </c>
      <c r="I8" s="21"/>
      <c r="J8" s="20" t="s">
        <v>36</v>
      </c>
      <c r="K8" s="19">
        <v>36</v>
      </c>
      <c r="M8" s="16">
        <v>2018</v>
      </c>
      <c r="N8" s="17">
        <v>88</v>
      </c>
      <c r="O8" s="17">
        <v>50</v>
      </c>
      <c r="P8" s="17" t="s">
        <v>37</v>
      </c>
      <c r="Q8" s="17">
        <v>40.700000000000003</v>
      </c>
      <c r="R8" s="17">
        <v>48</v>
      </c>
      <c r="S8" s="19">
        <v>29</v>
      </c>
    </row>
    <row r="9" spans="1:19" x14ac:dyDescent="0.2">
      <c r="A9" s="20" t="s">
        <v>28</v>
      </c>
      <c r="B9" s="17">
        <v>46</v>
      </c>
      <c r="C9" s="21"/>
      <c r="D9" s="20" t="s">
        <v>39</v>
      </c>
      <c r="E9" s="17">
        <v>42</v>
      </c>
      <c r="F9" s="21"/>
      <c r="G9" s="20" t="s">
        <v>40</v>
      </c>
      <c r="H9" s="17">
        <v>39</v>
      </c>
      <c r="I9" s="21"/>
      <c r="J9" s="20" t="s">
        <v>41</v>
      </c>
      <c r="K9" s="19">
        <v>36</v>
      </c>
      <c r="M9" s="16">
        <v>2017</v>
      </c>
      <c r="N9" s="17">
        <v>89</v>
      </c>
      <c r="O9" s="17">
        <v>54</v>
      </c>
      <c r="P9" s="17" t="s">
        <v>42</v>
      </c>
      <c r="Q9" s="17">
        <v>45.1</v>
      </c>
      <c r="R9" s="17">
        <v>52</v>
      </c>
      <c r="S9" s="19">
        <v>29</v>
      </c>
    </row>
    <row r="10" spans="1:19" x14ac:dyDescent="0.2">
      <c r="A10" s="20" t="s">
        <v>33</v>
      </c>
      <c r="B10" s="17">
        <v>45</v>
      </c>
      <c r="C10" s="21"/>
      <c r="D10" s="20" t="s">
        <v>44</v>
      </c>
      <c r="E10" s="17">
        <v>42</v>
      </c>
      <c r="F10" s="21"/>
      <c r="G10" s="20" t="s">
        <v>45</v>
      </c>
      <c r="H10" s="17">
        <v>38</v>
      </c>
      <c r="I10" s="21"/>
      <c r="J10" s="20" t="s">
        <v>46</v>
      </c>
      <c r="K10" s="19">
        <v>36</v>
      </c>
      <c r="M10" s="16">
        <v>2016</v>
      </c>
      <c r="N10" s="17">
        <v>89</v>
      </c>
      <c r="O10" s="17">
        <v>49</v>
      </c>
      <c r="P10" s="17" t="s">
        <v>47</v>
      </c>
      <c r="Q10" s="18">
        <v>40.6</v>
      </c>
      <c r="R10" s="17">
        <v>50</v>
      </c>
      <c r="S10" s="19">
        <v>29</v>
      </c>
    </row>
    <row r="11" spans="1:19" x14ac:dyDescent="0.2">
      <c r="A11" s="20" t="s">
        <v>38</v>
      </c>
      <c r="B11" s="17">
        <v>45</v>
      </c>
      <c r="C11" s="21"/>
      <c r="D11" s="20" t="s">
        <v>49</v>
      </c>
      <c r="E11" s="17">
        <v>41</v>
      </c>
      <c r="F11" s="21"/>
      <c r="G11" s="20" t="s">
        <v>50</v>
      </c>
      <c r="H11" s="17">
        <v>38</v>
      </c>
      <c r="I11" s="21"/>
      <c r="J11" s="20" t="s">
        <v>37</v>
      </c>
      <c r="K11" s="19">
        <v>36</v>
      </c>
      <c r="M11" s="16">
        <v>2015</v>
      </c>
      <c r="N11" s="17">
        <v>97</v>
      </c>
      <c r="O11" s="17">
        <v>54</v>
      </c>
      <c r="P11" s="17" t="s">
        <v>51</v>
      </c>
      <c r="Q11" s="18">
        <v>45.01</v>
      </c>
      <c r="R11" s="17">
        <v>50</v>
      </c>
      <c r="S11" s="19">
        <v>29</v>
      </c>
    </row>
    <row r="12" spans="1:19" x14ac:dyDescent="0.2">
      <c r="A12" s="20" t="s">
        <v>43</v>
      </c>
      <c r="B12" s="17">
        <v>45</v>
      </c>
      <c r="C12" s="21"/>
      <c r="D12" s="20" t="s">
        <v>53</v>
      </c>
      <c r="E12" s="17">
        <v>41</v>
      </c>
      <c r="F12" s="21"/>
      <c r="G12" s="20" t="s">
        <v>54</v>
      </c>
      <c r="H12" s="17">
        <v>38</v>
      </c>
      <c r="I12" s="21"/>
      <c r="J12" s="20" t="s">
        <v>55</v>
      </c>
      <c r="K12" s="19">
        <v>35</v>
      </c>
      <c r="M12" s="22">
        <v>2014</v>
      </c>
      <c r="N12" s="2">
        <v>119</v>
      </c>
      <c r="O12" s="23">
        <v>52</v>
      </c>
      <c r="P12" s="17" t="s">
        <v>56</v>
      </c>
      <c r="Q12" s="24">
        <v>44.47</v>
      </c>
      <c r="R12" s="23">
        <v>49</v>
      </c>
      <c r="S12" s="25">
        <v>33</v>
      </c>
    </row>
    <row r="13" spans="1:19" x14ac:dyDescent="0.2">
      <c r="A13" s="20" t="s">
        <v>48</v>
      </c>
      <c r="B13" s="17">
        <v>45</v>
      </c>
      <c r="C13" s="21"/>
      <c r="D13" s="20" t="s">
        <v>58</v>
      </c>
      <c r="E13" s="17">
        <v>41</v>
      </c>
      <c r="F13" s="21"/>
      <c r="G13" s="20" t="s">
        <v>59</v>
      </c>
      <c r="H13" s="17">
        <v>38</v>
      </c>
      <c r="I13" s="21"/>
      <c r="J13" s="20" t="s">
        <v>60</v>
      </c>
      <c r="K13" s="19">
        <v>35</v>
      </c>
      <c r="M13" s="22">
        <v>2013</v>
      </c>
      <c r="N13" s="2">
        <v>108</v>
      </c>
      <c r="O13" s="23">
        <v>54</v>
      </c>
      <c r="P13" s="2" t="s">
        <v>61</v>
      </c>
      <c r="Q13" s="24">
        <v>42.9</v>
      </c>
      <c r="R13" s="23">
        <v>47</v>
      </c>
      <c r="S13" s="25">
        <v>30</v>
      </c>
    </row>
    <row r="14" spans="1:19" x14ac:dyDescent="0.2">
      <c r="A14" s="20" t="s">
        <v>52</v>
      </c>
      <c r="B14" s="17">
        <v>45</v>
      </c>
      <c r="C14" s="21"/>
      <c r="D14" s="20" t="s">
        <v>63</v>
      </c>
      <c r="E14" s="17">
        <v>40</v>
      </c>
      <c r="F14" s="21"/>
      <c r="G14" s="20" t="s">
        <v>64</v>
      </c>
      <c r="H14" s="17">
        <v>38</v>
      </c>
      <c r="I14" s="21"/>
      <c r="J14" s="20" t="s">
        <v>65</v>
      </c>
      <c r="K14" s="19">
        <v>34</v>
      </c>
      <c r="M14" s="22">
        <v>2012</v>
      </c>
      <c r="N14" s="2">
        <v>97</v>
      </c>
      <c r="O14" s="23">
        <v>53</v>
      </c>
      <c r="P14" s="17" t="s">
        <v>17</v>
      </c>
      <c r="Q14" s="24">
        <v>40.200000000000003</v>
      </c>
      <c r="R14" s="23">
        <v>42</v>
      </c>
      <c r="S14" s="25">
        <v>30</v>
      </c>
    </row>
    <row r="15" spans="1:19" x14ac:dyDescent="0.2">
      <c r="A15" s="20" t="s">
        <v>57</v>
      </c>
      <c r="B15" s="17">
        <v>44</v>
      </c>
      <c r="C15" s="21"/>
      <c r="D15" s="20" t="s">
        <v>67</v>
      </c>
      <c r="E15" s="17">
        <v>40</v>
      </c>
      <c r="F15" s="21"/>
      <c r="G15" s="20" t="s">
        <v>68</v>
      </c>
      <c r="H15" s="17">
        <v>38</v>
      </c>
      <c r="I15" s="21"/>
      <c r="J15" s="20" t="s">
        <v>69</v>
      </c>
      <c r="K15" s="19">
        <v>34</v>
      </c>
      <c r="M15" s="22">
        <v>2011</v>
      </c>
      <c r="N15" s="2">
        <v>100</v>
      </c>
      <c r="O15" s="23">
        <v>46</v>
      </c>
      <c r="P15" s="17" t="s">
        <v>69</v>
      </c>
      <c r="Q15" s="24">
        <v>38.699999999999996</v>
      </c>
      <c r="R15" s="23">
        <v>44</v>
      </c>
      <c r="S15" s="25">
        <v>29</v>
      </c>
    </row>
    <row r="16" spans="1:19" x14ac:dyDescent="0.2">
      <c r="A16" s="26" t="s">
        <v>62</v>
      </c>
      <c r="B16" s="17">
        <v>44</v>
      </c>
      <c r="C16" s="21"/>
      <c r="D16" s="20" t="s">
        <v>71</v>
      </c>
      <c r="E16" s="17">
        <v>40</v>
      </c>
      <c r="F16" s="21"/>
      <c r="G16" s="20" t="s">
        <v>42</v>
      </c>
      <c r="H16" s="17">
        <v>38</v>
      </c>
      <c r="I16" s="21"/>
      <c r="J16" s="27" t="s">
        <v>72</v>
      </c>
      <c r="K16" s="19">
        <v>34</v>
      </c>
      <c r="M16" s="22">
        <v>2010</v>
      </c>
      <c r="N16" s="2">
        <v>101</v>
      </c>
      <c r="O16" s="23">
        <v>54</v>
      </c>
      <c r="P16" s="17" t="s">
        <v>73</v>
      </c>
      <c r="Q16" s="24">
        <v>41.9</v>
      </c>
      <c r="R16" s="23">
        <v>47</v>
      </c>
      <c r="S16" s="25">
        <v>30</v>
      </c>
    </row>
    <row r="17" spans="1:19" x14ac:dyDescent="0.2">
      <c r="A17" s="20" t="s">
        <v>66</v>
      </c>
      <c r="B17" s="17">
        <v>43</v>
      </c>
      <c r="C17" s="21"/>
      <c r="D17" s="20" t="s">
        <v>75</v>
      </c>
      <c r="E17" s="17">
        <v>40</v>
      </c>
      <c r="F17" s="21"/>
      <c r="G17" s="20" t="s">
        <v>76</v>
      </c>
      <c r="H17" s="17">
        <v>38</v>
      </c>
      <c r="I17" s="21"/>
      <c r="J17" s="20" t="s">
        <v>77</v>
      </c>
      <c r="K17" s="19">
        <v>34</v>
      </c>
      <c r="M17" s="22">
        <v>2009</v>
      </c>
      <c r="N17" s="2">
        <v>100</v>
      </c>
      <c r="O17" s="23">
        <v>50</v>
      </c>
      <c r="P17" s="17" t="s">
        <v>78</v>
      </c>
      <c r="Q17" s="24">
        <v>38.160000000000004</v>
      </c>
      <c r="R17" s="23">
        <v>41</v>
      </c>
      <c r="S17" s="25">
        <v>25</v>
      </c>
    </row>
    <row r="18" spans="1:19" x14ac:dyDescent="0.2">
      <c r="A18" s="20" t="s">
        <v>70</v>
      </c>
      <c r="B18" s="17">
        <v>43</v>
      </c>
      <c r="C18" s="21"/>
      <c r="D18" s="20" t="s">
        <v>80</v>
      </c>
      <c r="E18" s="17">
        <v>40</v>
      </c>
      <c r="F18" s="21"/>
      <c r="G18" s="20" t="s">
        <v>81</v>
      </c>
      <c r="H18" s="17">
        <v>38</v>
      </c>
      <c r="I18" s="21"/>
      <c r="J18" s="28" t="s">
        <v>82</v>
      </c>
      <c r="K18" s="19">
        <v>33</v>
      </c>
      <c r="M18" s="22" t="s">
        <v>83</v>
      </c>
      <c r="N18" s="2">
        <v>92</v>
      </c>
      <c r="O18" s="23">
        <v>53</v>
      </c>
      <c r="P18" s="17" t="s">
        <v>24</v>
      </c>
      <c r="Q18" s="24">
        <v>42.28</v>
      </c>
      <c r="R18" s="23">
        <v>52</v>
      </c>
      <c r="S18" s="25">
        <v>26</v>
      </c>
    </row>
    <row r="19" spans="1:19" x14ac:dyDescent="0.2">
      <c r="A19" s="20" t="s">
        <v>74</v>
      </c>
      <c r="B19" s="17">
        <v>43</v>
      </c>
      <c r="C19" s="21"/>
      <c r="D19" s="20" t="s">
        <v>85</v>
      </c>
      <c r="E19" s="17">
        <v>40</v>
      </c>
      <c r="F19" s="21"/>
      <c r="G19" s="20" t="s">
        <v>86</v>
      </c>
      <c r="H19" s="17">
        <v>37</v>
      </c>
      <c r="I19" s="21"/>
      <c r="J19" s="28" t="s">
        <v>87</v>
      </c>
      <c r="K19" s="19">
        <v>33</v>
      </c>
      <c r="M19" s="22">
        <v>2007</v>
      </c>
      <c r="N19" s="2">
        <v>102</v>
      </c>
      <c r="O19" s="23">
        <v>57</v>
      </c>
      <c r="P19" s="2" t="s">
        <v>88</v>
      </c>
      <c r="Q19" s="24">
        <v>47.24</v>
      </c>
      <c r="R19" s="23">
        <v>48</v>
      </c>
      <c r="S19" s="25">
        <v>33</v>
      </c>
    </row>
    <row r="20" spans="1:19" x14ac:dyDescent="0.2">
      <c r="A20" s="20" t="s">
        <v>79</v>
      </c>
      <c r="B20" s="17">
        <v>43</v>
      </c>
      <c r="C20" s="21"/>
      <c r="D20" s="20" t="s">
        <v>90</v>
      </c>
      <c r="E20" s="17">
        <v>40</v>
      </c>
      <c r="F20" s="21"/>
      <c r="G20" s="20" t="s">
        <v>91</v>
      </c>
      <c r="H20" s="17">
        <v>37</v>
      </c>
      <c r="I20" s="21"/>
      <c r="J20" s="28" t="s">
        <v>92</v>
      </c>
      <c r="K20" s="19">
        <v>33</v>
      </c>
      <c r="M20" s="22">
        <v>2006</v>
      </c>
      <c r="N20" s="2">
        <v>111</v>
      </c>
      <c r="O20" s="23">
        <v>59</v>
      </c>
      <c r="P20" s="2" t="s">
        <v>33</v>
      </c>
      <c r="Q20" s="24">
        <v>46</v>
      </c>
      <c r="R20" s="23">
        <v>55</v>
      </c>
      <c r="S20" s="25">
        <v>27</v>
      </c>
    </row>
    <row r="21" spans="1:19" x14ac:dyDescent="0.2">
      <c r="A21" s="20" t="s">
        <v>84</v>
      </c>
      <c r="B21" s="17">
        <v>43</v>
      </c>
      <c r="C21" s="21"/>
      <c r="D21" s="20" t="s">
        <v>93</v>
      </c>
      <c r="E21" s="17">
        <v>40</v>
      </c>
      <c r="F21" s="21"/>
      <c r="G21" s="20" t="s">
        <v>94</v>
      </c>
      <c r="H21" s="17">
        <v>37</v>
      </c>
      <c r="I21" s="21"/>
      <c r="J21" s="20" t="s">
        <v>95</v>
      </c>
      <c r="K21" s="19">
        <v>33</v>
      </c>
      <c r="M21" s="22">
        <v>2005</v>
      </c>
      <c r="N21" s="2">
        <v>103</v>
      </c>
      <c r="O21" s="23">
        <v>49</v>
      </c>
      <c r="P21" s="2" t="s">
        <v>96</v>
      </c>
      <c r="Q21" s="24">
        <v>41.1</v>
      </c>
      <c r="R21" s="23">
        <v>48</v>
      </c>
      <c r="S21" s="25">
        <v>29</v>
      </c>
    </row>
    <row r="22" spans="1:19" x14ac:dyDescent="0.2">
      <c r="A22" s="20" t="s">
        <v>89</v>
      </c>
      <c r="B22" s="17">
        <v>43</v>
      </c>
      <c r="C22" s="21"/>
      <c r="D22" s="20" t="s">
        <v>98</v>
      </c>
      <c r="E22" s="17">
        <v>40</v>
      </c>
      <c r="F22" s="21"/>
      <c r="G22" s="20" t="s">
        <v>99</v>
      </c>
      <c r="H22" s="17">
        <v>37</v>
      </c>
      <c r="I22" s="21"/>
      <c r="J22" s="28" t="s">
        <v>13</v>
      </c>
      <c r="K22" s="19">
        <v>33</v>
      </c>
      <c r="M22" s="22">
        <v>2004</v>
      </c>
      <c r="N22" s="2">
        <v>118</v>
      </c>
      <c r="O22" s="23">
        <v>51</v>
      </c>
      <c r="P22" s="2" t="s">
        <v>100</v>
      </c>
      <c r="Q22" s="24">
        <v>38.47</v>
      </c>
      <c r="R22" s="23">
        <v>41</v>
      </c>
      <c r="S22" s="25">
        <v>25</v>
      </c>
    </row>
    <row r="23" spans="1:19" x14ac:dyDescent="0.2">
      <c r="A23" s="20" t="s">
        <v>73</v>
      </c>
      <c r="B23" s="17">
        <v>43</v>
      </c>
      <c r="C23" s="21"/>
      <c r="D23" s="20" t="s">
        <v>101</v>
      </c>
      <c r="E23" s="17">
        <v>40</v>
      </c>
      <c r="F23" s="21"/>
      <c r="G23" s="20" t="s">
        <v>102</v>
      </c>
      <c r="H23" s="17">
        <v>37</v>
      </c>
      <c r="I23" s="21"/>
      <c r="J23" s="28" t="s">
        <v>103</v>
      </c>
      <c r="K23" s="19">
        <v>28</v>
      </c>
      <c r="M23" s="22">
        <v>2003</v>
      </c>
      <c r="N23" s="2">
        <v>131</v>
      </c>
      <c r="O23" s="23">
        <v>60</v>
      </c>
      <c r="P23" s="2" t="s">
        <v>42</v>
      </c>
      <c r="Q23" s="24">
        <v>49.8</v>
      </c>
      <c r="R23" s="23">
        <v>56</v>
      </c>
      <c r="S23" s="25">
        <v>37</v>
      </c>
    </row>
    <row r="24" spans="1:19" x14ac:dyDescent="0.2">
      <c r="A24" s="29" t="s">
        <v>97</v>
      </c>
      <c r="B24" s="30">
        <v>43</v>
      </c>
      <c r="C24" s="31"/>
      <c r="D24" s="29" t="s">
        <v>104</v>
      </c>
      <c r="E24" s="30">
        <v>40</v>
      </c>
      <c r="F24" s="31"/>
      <c r="G24" s="29" t="s">
        <v>105</v>
      </c>
      <c r="H24" s="30">
        <v>37</v>
      </c>
      <c r="I24" s="31"/>
      <c r="J24" s="32" t="s">
        <v>106</v>
      </c>
      <c r="K24" s="33">
        <v>25</v>
      </c>
      <c r="M24" s="22">
        <v>2002</v>
      </c>
      <c r="N24" s="2">
        <v>139</v>
      </c>
      <c r="O24" s="23">
        <v>58</v>
      </c>
      <c r="P24" s="17" t="s">
        <v>107</v>
      </c>
      <c r="Q24" s="24">
        <v>44.93</v>
      </c>
      <c r="R24" s="23">
        <v>46</v>
      </c>
      <c r="S24" s="25">
        <v>22</v>
      </c>
    </row>
    <row r="25" spans="1:19" x14ac:dyDescent="0.2">
      <c r="A25" s="34"/>
      <c r="B25" s="17"/>
      <c r="C25" s="35"/>
      <c r="D25" s="35"/>
      <c r="E25" s="34"/>
      <c r="F25" s="35"/>
      <c r="G25" s="34"/>
      <c r="H25" s="34"/>
      <c r="I25" s="35"/>
      <c r="J25" s="35"/>
      <c r="K25" s="36"/>
      <c r="M25" s="22">
        <v>2001</v>
      </c>
      <c r="N25" s="2">
        <v>138</v>
      </c>
      <c r="O25" s="23">
        <v>50</v>
      </c>
      <c r="P25" s="17" t="s">
        <v>24</v>
      </c>
      <c r="Q25" s="24">
        <v>39.14</v>
      </c>
      <c r="R25" s="23">
        <v>45</v>
      </c>
      <c r="S25" s="25">
        <v>28</v>
      </c>
    </row>
    <row r="26" spans="1:19" x14ac:dyDescent="0.2">
      <c r="A26" s="34"/>
      <c r="B26" s="17"/>
      <c r="C26" s="35"/>
      <c r="D26" s="35"/>
      <c r="E26" s="34"/>
      <c r="F26" s="35"/>
      <c r="G26" s="34"/>
      <c r="H26" s="34"/>
      <c r="I26" s="35"/>
      <c r="J26" s="37"/>
      <c r="K26" s="36"/>
      <c r="M26" s="22">
        <v>2000</v>
      </c>
      <c r="N26" s="2">
        <v>131</v>
      </c>
      <c r="O26" s="23">
        <v>60</v>
      </c>
      <c r="P26" s="17" t="s">
        <v>73</v>
      </c>
      <c r="Q26" s="24">
        <v>43.9</v>
      </c>
      <c r="R26" s="23">
        <v>55</v>
      </c>
      <c r="S26" s="25">
        <v>26</v>
      </c>
    </row>
    <row r="27" spans="1:19" x14ac:dyDescent="0.2">
      <c r="A27" s="35"/>
      <c r="B27" s="17"/>
      <c r="C27" s="35"/>
      <c r="D27" s="35"/>
      <c r="E27" s="36"/>
      <c r="F27" s="35"/>
      <c r="G27" s="35"/>
      <c r="H27" s="36"/>
      <c r="I27" s="35"/>
      <c r="J27" s="34"/>
      <c r="K27" s="34"/>
      <c r="M27" s="22">
        <v>1999</v>
      </c>
      <c r="N27" s="2">
        <v>150</v>
      </c>
      <c r="O27" s="23">
        <v>41</v>
      </c>
      <c r="P27" s="2" t="s">
        <v>27</v>
      </c>
      <c r="Q27" s="24">
        <v>31.78</v>
      </c>
      <c r="R27" s="23">
        <v>37</v>
      </c>
      <c r="S27" s="25">
        <v>21</v>
      </c>
    </row>
    <row r="28" spans="1:19" x14ac:dyDescent="0.2">
      <c r="A28" s="38" t="s">
        <v>108</v>
      </c>
      <c r="B28" s="39"/>
      <c r="C28" s="40"/>
      <c r="D28" s="41" t="s">
        <v>109</v>
      </c>
      <c r="E28" s="42"/>
      <c r="F28" s="43"/>
      <c r="G28" s="44" t="s">
        <v>110</v>
      </c>
      <c r="H28" s="45"/>
      <c r="I28" s="35"/>
      <c r="J28" s="35"/>
      <c r="K28" s="34"/>
      <c r="M28" s="22">
        <v>1998</v>
      </c>
      <c r="N28" s="2">
        <v>186</v>
      </c>
      <c r="O28" s="23">
        <v>45</v>
      </c>
      <c r="P28" s="2" t="s">
        <v>111</v>
      </c>
      <c r="Q28" s="24">
        <v>35.020000000000003</v>
      </c>
      <c r="R28" s="23">
        <v>35</v>
      </c>
      <c r="S28" s="25">
        <v>22</v>
      </c>
    </row>
    <row r="29" spans="1:19" x14ac:dyDescent="0.2">
      <c r="A29" s="46" t="s">
        <v>112</v>
      </c>
      <c r="B29" s="6"/>
      <c r="C29" s="9"/>
      <c r="D29" s="35" t="s">
        <v>2</v>
      </c>
      <c r="E29" s="47">
        <f>0.45*E$35</f>
        <v>1093.5</v>
      </c>
      <c r="F29" s="47"/>
      <c r="G29" s="48" t="s">
        <v>113</v>
      </c>
      <c r="H29" s="49" t="s">
        <v>7</v>
      </c>
      <c r="I29" s="35"/>
      <c r="M29" s="22">
        <v>1997</v>
      </c>
      <c r="N29" s="2">
        <v>158</v>
      </c>
      <c r="O29" s="23">
        <v>53</v>
      </c>
      <c r="P29" s="17" t="s">
        <v>73</v>
      </c>
      <c r="Q29" s="24">
        <v>39.97</v>
      </c>
      <c r="R29" s="23">
        <v>47</v>
      </c>
      <c r="S29" s="25">
        <v>28</v>
      </c>
    </row>
    <row r="30" spans="1:19" x14ac:dyDescent="0.2">
      <c r="A30" s="20" t="s">
        <v>114</v>
      </c>
      <c r="C30" s="50"/>
      <c r="D30" s="35" t="s">
        <v>10</v>
      </c>
      <c r="E30" s="47">
        <f>0.25*E$35</f>
        <v>607.5</v>
      </c>
      <c r="F30" s="47"/>
      <c r="G30" s="28" t="s">
        <v>115</v>
      </c>
      <c r="H30" s="51">
        <v>42.7</v>
      </c>
      <c r="I30" s="34"/>
      <c r="M30" s="22">
        <v>1996</v>
      </c>
      <c r="N30" s="2">
        <v>118</v>
      </c>
      <c r="O30" s="23">
        <v>47</v>
      </c>
      <c r="P30" s="17" t="s">
        <v>116</v>
      </c>
      <c r="Q30" s="24">
        <v>34.1</v>
      </c>
      <c r="R30" s="23">
        <v>38</v>
      </c>
      <c r="S30" s="25">
        <v>19</v>
      </c>
    </row>
    <row r="31" spans="1:19" x14ac:dyDescent="0.2">
      <c r="A31" s="27" t="s">
        <v>117</v>
      </c>
      <c r="C31" s="50"/>
      <c r="D31" s="35" t="s">
        <v>14</v>
      </c>
      <c r="E31" s="47">
        <f>(0.15+0.1)/2*E$35</f>
        <v>303.75</v>
      </c>
      <c r="F31" s="47"/>
      <c r="G31" s="20" t="s">
        <v>118</v>
      </c>
      <c r="H31" s="51">
        <v>42.3</v>
      </c>
      <c r="I31" s="52"/>
      <c r="K31" s="3"/>
      <c r="M31" s="22">
        <v>1995</v>
      </c>
      <c r="N31" s="2">
        <v>124</v>
      </c>
      <c r="O31" s="23">
        <v>51</v>
      </c>
      <c r="P31" s="2" t="s">
        <v>119</v>
      </c>
      <c r="Q31" s="24">
        <v>41.1</v>
      </c>
      <c r="R31" s="23">
        <v>45</v>
      </c>
      <c r="S31" s="25">
        <v>28</v>
      </c>
    </row>
    <row r="32" spans="1:19" x14ac:dyDescent="0.2">
      <c r="A32" s="27"/>
      <c r="C32" s="50"/>
      <c r="D32" s="35" t="s">
        <v>19</v>
      </c>
      <c r="E32" s="47">
        <f>(0.15+0.1)/2*E$35</f>
        <v>303.75</v>
      </c>
      <c r="F32" s="47"/>
      <c r="G32" s="20" t="s">
        <v>120</v>
      </c>
      <c r="H32" s="51">
        <v>41</v>
      </c>
      <c r="I32" s="17"/>
      <c r="K32" s="53"/>
      <c r="M32" s="22">
        <v>1994</v>
      </c>
      <c r="N32" s="2">
        <v>109</v>
      </c>
      <c r="O32" s="23">
        <v>42</v>
      </c>
      <c r="P32" s="2" t="s">
        <v>121</v>
      </c>
      <c r="Q32" s="24">
        <v>30.12</v>
      </c>
      <c r="R32" s="54"/>
      <c r="S32" s="25">
        <v>19</v>
      </c>
    </row>
    <row r="33" spans="1:19" x14ac:dyDescent="0.2">
      <c r="A33" s="55" t="s">
        <v>122</v>
      </c>
      <c r="C33" s="50"/>
      <c r="D33" s="35" t="s">
        <v>24</v>
      </c>
      <c r="E33" s="47">
        <f>0.05/2*E$35</f>
        <v>60.75</v>
      </c>
      <c r="F33" s="47"/>
      <c r="G33" s="20" t="s">
        <v>123</v>
      </c>
      <c r="H33" s="51">
        <v>40.700000000000003</v>
      </c>
      <c r="I33" s="17"/>
      <c r="K33" s="53"/>
      <c r="M33" s="22">
        <v>1993</v>
      </c>
      <c r="N33" s="2">
        <v>78</v>
      </c>
      <c r="O33" s="2">
        <v>41</v>
      </c>
      <c r="P33" s="56" t="s">
        <v>124</v>
      </c>
      <c r="Q33" s="24">
        <v>30.7</v>
      </c>
      <c r="R33" s="54"/>
      <c r="S33" s="25">
        <v>18</v>
      </c>
    </row>
    <row r="34" spans="1:19" x14ac:dyDescent="0.2">
      <c r="A34" s="27" t="s">
        <v>125</v>
      </c>
      <c r="C34" s="50"/>
      <c r="D34" s="35" t="s">
        <v>28</v>
      </c>
      <c r="E34" s="47">
        <f>0.05/2*E$35</f>
        <v>60.75</v>
      </c>
      <c r="F34" s="47"/>
      <c r="G34" s="20" t="s">
        <v>126</v>
      </c>
      <c r="H34" s="51">
        <v>40.700000000000003</v>
      </c>
      <c r="I34" s="17"/>
      <c r="J34" s="57"/>
      <c r="M34" s="22">
        <v>1992</v>
      </c>
      <c r="N34" s="2">
        <v>37</v>
      </c>
      <c r="O34" s="2">
        <v>47</v>
      </c>
      <c r="P34" s="2" t="s">
        <v>127</v>
      </c>
      <c r="Q34" s="24">
        <v>31.8</v>
      </c>
      <c r="R34" s="23"/>
      <c r="S34" s="25">
        <v>20</v>
      </c>
    </row>
    <row r="35" spans="1:19" x14ac:dyDescent="0.2">
      <c r="A35" s="27" t="s">
        <v>128</v>
      </c>
      <c r="C35" s="50"/>
      <c r="D35" s="58" t="s">
        <v>129</v>
      </c>
      <c r="E35" s="59">
        <f>81*30</f>
        <v>2430</v>
      </c>
      <c r="F35" s="59"/>
      <c r="G35" s="28" t="s">
        <v>130</v>
      </c>
      <c r="H35" s="51">
        <v>40.299999999999997</v>
      </c>
      <c r="I35" s="17"/>
      <c r="M35" s="60" t="s">
        <v>131</v>
      </c>
      <c r="N35" s="58" t="s">
        <v>132</v>
      </c>
      <c r="O35" s="61"/>
      <c r="P35" s="61"/>
      <c r="Q35" s="61"/>
      <c r="R35" s="61"/>
      <c r="S35" s="8"/>
    </row>
    <row r="36" spans="1:19" x14ac:dyDescent="0.2">
      <c r="A36" s="27"/>
      <c r="C36" s="50"/>
      <c r="D36" s="35" t="s">
        <v>106</v>
      </c>
      <c r="E36" s="59" t="s">
        <v>133</v>
      </c>
      <c r="F36" s="62"/>
      <c r="G36" s="20" t="s">
        <v>134</v>
      </c>
      <c r="H36" s="51">
        <v>40</v>
      </c>
      <c r="I36" s="17"/>
      <c r="M36" s="63" t="s">
        <v>135</v>
      </c>
      <c r="N36" t="s">
        <v>136</v>
      </c>
      <c r="S36" s="50"/>
    </row>
    <row r="37" spans="1:19" x14ac:dyDescent="0.2">
      <c r="A37" s="27" t="s">
        <v>137</v>
      </c>
      <c r="C37" s="50"/>
      <c r="D37" s="64"/>
      <c r="E37" s="65" t="s">
        <v>138</v>
      </c>
      <c r="F37" s="66"/>
      <c r="G37" s="67" t="s">
        <v>139</v>
      </c>
      <c r="H37" s="68"/>
      <c r="I37" s="17"/>
      <c r="M37" s="63" t="s">
        <v>140</v>
      </c>
      <c r="N37" s="34" t="s">
        <v>141</v>
      </c>
      <c r="S37" s="50"/>
    </row>
    <row r="38" spans="1:19" x14ac:dyDescent="0.2">
      <c r="A38" s="27" t="s">
        <v>142</v>
      </c>
      <c r="C38" s="50"/>
      <c r="D38" s="58" t="s">
        <v>143</v>
      </c>
      <c r="E38" s="61"/>
      <c r="F38" s="61"/>
      <c r="G38" s="69"/>
      <c r="H38" s="70"/>
      <c r="I38" s="17"/>
      <c r="M38" s="71"/>
      <c r="N38" s="72" t="s">
        <v>144</v>
      </c>
      <c r="O38" s="73"/>
      <c r="P38" s="73"/>
      <c r="Q38" s="73"/>
      <c r="R38" s="73"/>
      <c r="S38" s="74"/>
    </row>
    <row r="39" spans="1:19" x14ac:dyDescent="0.2">
      <c r="A39" s="27"/>
      <c r="C39" s="50"/>
      <c r="G39" s="35"/>
      <c r="H39" s="75"/>
      <c r="I39" s="17"/>
      <c r="K39" s="53" t="s">
        <v>145</v>
      </c>
      <c r="L39" s="4" t="s">
        <v>146</v>
      </c>
      <c r="M39" s="52"/>
      <c r="N39" s="52" t="s">
        <v>147</v>
      </c>
      <c r="O39" s="52" t="s">
        <v>148</v>
      </c>
      <c r="P39" s="52" t="s">
        <v>6</v>
      </c>
      <c r="Q39" s="52" t="s">
        <v>7</v>
      </c>
      <c r="R39" s="52" t="s">
        <v>8</v>
      </c>
      <c r="S39" s="76" t="s">
        <v>9</v>
      </c>
    </row>
    <row r="40" spans="1:19" x14ac:dyDescent="0.2">
      <c r="A40" s="55" t="s">
        <v>149</v>
      </c>
      <c r="B40" s="77"/>
      <c r="C40" s="78"/>
      <c r="E40" s="79"/>
      <c r="G40" s="34"/>
      <c r="H40" s="80"/>
      <c r="I40" s="17"/>
      <c r="K40" s="3"/>
      <c r="L40" s="81" t="s">
        <v>150</v>
      </c>
      <c r="M40" s="82"/>
      <c r="N40" s="11">
        <v>10</v>
      </c>
      <c r="O40" s="83">
        <v>9</v>
      </c>
      <c r="P40" s="84" t="s">
        <v>30</v>
      </c>
      <c r="Q40" s="85">
        <v>6.2</v>
      </c>
      <c r="R40" s="83">
        <v>7</v>
      </c>
      <c r="S40" s="13">
        <v>4</v>
      </c>
    </row>
    <row r="41" spans="1:19" x14ac:dyDescent="0.2">
      <c r="A41" s="27" t="s">
        <v>151</v>
      </c>
      <c r="C41" s="50"/>
      <c r="D41" s="86"/>
      <c r="F41" s="23"/>
      <c r="G41" s="35"/>
      <c r="H41" s="80"/>
      <c r="I41" s="17"/>
      <c r="K41" s="3"/>
      <c r="L41" s="28" t="s">
        <v>152</v>
      </c>
      <c r="M41" s="2"/>
      <c r="N41" s="17">
        <v>8</v>
      </c>
      <c r="O41" s="87">
        <v>5</v>
      </c>
      <c r="P41" s="77" t="s">
        <v>92</v>
      </c>
      <c r="Q41" s="88">
        <v>2.06</v>
      </c>
      <c r="R41" s="87">
        <v>2</v>
      </c>
      <c r="S41" s="19">
        <v>0</v>
      </c>
    </row>
    <row r="42" spans="1:19" x14ac:dyDescent="0.2">
      <c r="A42" s="27" t="s">
        <v>153</v>
      </c>
      <c r="C42" s="50"/>
      <c r="D42" s="3"/>
      <c r="E42" s="2"/>
      <c r="F42" s="23"/>
      <c r="G42" s="35"/>
      <c r="H42" s="80"/>
      <c r="I42" s="2"/>
      <c r="K42" s="3"/>
      <c r="L42" s="28" t="s">
        <v>154</v>
      </c>
      <c r="M42" s="2"/>
      <c r="N42" s="17">
        <v>8</v>
      </c>
      <c r="O42" s="87">
        <v>3</v>
      </c>
      <c r="P42" s="77" t="s">
        <v>155</v>
      </c>
      <c r="Q42" s="88">
        <v>0.96</v>
      </c>
      <c r="R42" s="87">
        <v>2</v>
      </c>
      <c r="S42" s="19">
        <v>0</v>
      </c>
    </row>
    <row r="43" spans="1:19" x14ac:dyDescent="0.2">
      <c r="A43" s="89" t="s">
        <v>156</v>
      </c>
      <c r="B43" s="90"/>
      <c r="C43" s="74"/>
      <c r="E43" s="3"/>
      <c r="F43" s="23"/>
      <c r="G43" s="34"/>
      <c r="H43" s="80"/>
      <c r="I43" s="2"/>
      <c r="K43" s="3"/>
      <c r="L43" s="28" t="s">
        <v>157</v>
      </c>
      <c r="M43" s="2"/>
      <c r="N43" s="17">
        <v>6</v>
      </c>
      <c r="O43" s="87">
        <v>6</v>
      </c>
      <c r="P43" s="77" t="s">
        <v>158</v>
      </c>
      <c r="Q43" s="88">
        <v>3.69</v>
      </c>
      <c r="R43" s="87">
        <v>5</v>
      </c>
      <c r="S43" s="19">
        <v>1</v>
      </c>
    </row>
    <row r="44" spans="1:19" x14ac:dyDescent="0.2">
      <c r="A44" s="37"/>
      <c r="G44" s="35"/>
      <c r="H44" s="80"/>
      <c r="I44" s="2"/>
      <c r="K44" s="3"/>
      <c r="L44" s="28" t="s">
        <v>159</v>
      </c>
      <c r="M44" s="2"/>
      <c r="N44" s="17">
        <v>10</v>
      </c>
      <c r="O44" s="87">
        <v>7</v>
      </c>
      <c r="P44" s="77" t="s">
        <v>160</v>
      </c>
      <c r="Q44" s="88">
        <v>3.77</v>
      </c>
      <c r="R44" s="87">
        <v>6</v>
      </c>
      <c r="S44" s="19">
        <v>0</v>
      </c>
    </row>
    <row r="45" spans="1:19" x14ac:dyDescent="0.2">
      <c r="A45" s="37"/>
      <c r="G45" s="35"/>
      <c r="H45" s="80"/>
      <c r="K45" s="3"/>
      <c r="L45" s="28" t="s">
        <v>161</v>
      </c>
      <c r="M45" s="2"/>
      <c r="N45" s="17">
        <v>12</v>
      </c>
      <c r="O45" s="87">
        <v>10</v>
      </c>
      <c r="P45" s="77" t="s">
        <v>22</v>
      </c>
      <c r="Q45" s="88">
        <v>6.52</v>
      </c>
      <c r="R45" s="87">
        <v>5</v>
      </c>
      <c r="S45" s="19">
        <v>4</v>
      </c>
    </row>
    <row r="46" spans="1:19" x14ac:dyDescent="0.2">
      <c r="A46" s="37"/>
      <c r="G46" s="35"/>
      <c r="H46" s="91"/>
      <c r="K46" s="3"/>
      <c r="L46" s="28" t="s">
        <v>162</v>
      </c>
      <c r="M46" s="2"/>
      <c r="N46" s="17">
        <v>5</v>
      </c>
      <c r="O46" s="87">
        <v>4</v>
      </c>
      <c r="P46" s="17" t="s">
        <v>163</v>
      </c>
      <c r="Q46" s="88">
        <v>1.94</v>
      </c>
      <c r="R46" s="87">
        <v>2</v>
      </c>
      <c r="S46" s="19">
        <v>0</v>
      </c>
    </row>
    <row r="47" spans="1:19" x14ac:dyDescent="0.2">
      <c r="A47" s="37"/>
      <c r="H47" s="80"/>
      <c r="L47" s="28" t="s">
        <v>164</v>
      </c>
      <c r="M47" s="2"/>
      <c r="N47" s="17">
        <v>9</v>
      </c>
      <c r="O47" s="87">
        <v>7</v>
      </c>
      <c r="P47" s="77" t="s">
        <v>165</v>
      </c>
      <c r="Q47" s="88">
        <v>2.71</v>
      </c>
      <c r="R47" s="87">
        <v>3</v>
      </c>
      <c r="S47" s="19">
        <v>0</v>
      </c>
    </row>
    <row r="48" spans="1:19" x14ac:dyDescent="0.2">
      <c r="G48" s="34"/>
      <c r="L48" s="28" t="s">
        <v>166</v>
      </c>
      <c r="M48" s="2"/>
      <c r="N48" s="17">
        <v>16</v>
      </c>
      <c r="O48" s="87">
        <v>10</v>
      </c>
      <c r="P48" s="17" t="s">
        <v>167</v>
      </c>
      <c r="Q48" s="88">
        <v>5.76</v>
      </c>
      <c r="R48" s="87">
        <v>5</v>
      </c>
      <c r="S48" s="19">
        <v>1</v>
      </c>
    </row>
    <row r="49" spans="12:19" x14ac:dyDescent="0.2">
      <c r="L49" s="28" t="s">
        <v>168</v>
      </c>
      <c r="M49" s="2"/>
      <c r="N49" s="17">
        <v>8</v>
      </c>
      <c r="O49" s="87">
        <v>6</v>
      </c>
      <c r="P49" s="2" t="s">
        <v>38</v>
      </c>
      <c r="Q49" s="88">
        <v>3.35</v>
      </c>
      <c r="R49" s="87">
        <v>5</v>
      </c>
      <c r="S49" s="19">
        <v>0</v>
      </c>
    </row>
    <row r="50" spans="12:19" x14ac:dyDescent="0.2">
      <c r="L50" s="28" t="s">
        <v>169</v>
      </c>
      <c r="M50" s="2"/>
      <c r="N50" s="17">
        <v>8</v>
      </c>
      <c r="O50" s="87">
        <v>5</v>
      </c>
      <c r="P50" s="17" t="s">
        <v>170</v>
      </c>
      <c r="Q50" s="88">
        <v>2.41</v>
      </c>
      <c r="R50" s="87">
        <v>2</v>
      </c>
      <c r="S50" s="19">
        <v>1</v>
      </c>
    </row>
    <row r="51" spans="12:19" x14ac:dyDescent="0.2">
      <c r="L51" s="92" t="s">
        <v>171</v>
      </c>
      <c r="M51" s="93"/>
      <c r="N51" s="93">
        <f>SUM(N40:N50)</f>
        <v>100</v>
      </c>
      <c r="O51" s="94">
        <v>51</v>
      </c>
      <c r="P51" s="95" t="s">
        <v>2</v>
      </c>
      <c r="Q51" s="96">
        <f>SUM(Q40:Q50)</f>
        <v>39.370000000000005</v>
      </c>
      <c r="R51" s="93">
        <f>SUM(R40:R50)</f>
        <v>44</v>
      </c>
      <c r="S51" s="97">
        <v>25</v>
      </c>
    </row>
    <row r="52" spans="12:19" x14ac:dyDescent="0.2">
      <c r="M52" s="2"/>
    </row>
  </sheetData>
  <mergeCells count="15">
    <mergeCell ref="E36:F36"/>
    <mergeCell ref="E37:F37"/>
    <mergeCell ref="G37:H38"/>
    <mergeCell ref="E30:F30"/>
    <mergeCell ref="E31:F31"/>
    <mergeCell ref="E32:F32"/>
    <mergeCell ref="E33:F33"/>
    <mergeCell ref="E34:F34"/>
    <mergeCell ref="E35:F35"/>
    <mergeCell ref="A1:K1"/>
    <mergeCell ref="M1:S1"/>
    <mergeCell ref="A28:C28"/>
    <mergeCell ref="D28:F28"/>
    <mergeCell ref="G28:H28"/>
    <mergeCell ref="E29:F29"/>
  </mergeCells>
  <pageMargins left="0" right="0" top="0.15748031496062992" bottom="0" header="0.31496062992125984" footer="0.31496062992125984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Mulcare</dc:creator>
  <cp:lastModifiedBy>Martin Mulcare</cp:lastModifiedBy>
  <dcterms:created xsi:type="dcterms:W3CDTF">2024-12-04T10:06:47Z</dcterms:created>
  <dcterms:modified xsi:type="dcterms:W3CDTF">2024-12-04T10:08:08Z</dcterms:modified>
</cp:coreProperties>
</file>